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395" windowHeight="10230" tabRatio="749" activeTab="0"/>
  </bookViews>
  <sheets>
    <sheet name="Produkt - MOP" sheetId="1" r:id="rId1"/>
    <sheet name="Produkt - Szenarien" sheetId="2" r:id="rId2"/>
    <sheet name="Lokal - MOP" sheetId="3" r:id="rId3"/>
    <sheet name="Lokal - Szenarien" sheetId="4" r:id="rId4"/>
    <sheet name="Provision - MOP" sheetId="5" r:id="rId5"/>
    <sheet name="Provision - Szenarien" sheetId="6" r:id="rId6"/>
  </sheets>
  <definedNames/>
  <calcPr fullCalcOnLoad="1"/>
</workbook>
</file>

<file path=xl/comments4.xml><?xml version="1.0" encoding="utf-8"?>
<comments xmlns="http://schemas.openxmlformats.org/spreadsheetml/2006/main">
  <authors>
    <author>Oliver Mochmann</author>
  </authors>
  <commentList>
    <comment ref="E4" authorId="0">
      <text>
        <r>
          <rPr>
            <sz val="8"/>
            <rFont val="Tahoma"/>
            <family val="0"/>
          </rPr>
          <t xml:space="preserve">Jeder Platz kann auch mehrmals besetzt werden (&gt;100%).
</t>
        </r>
      </text>
    </comment>
    <comment ref="C4" authorId="0">
      <text>
        <r>
          <rPr>
            <sz val="8"/>
            <rFont val="Tahoma"/>
            <family val="0"/>
          </rPr>
          <t xml:space="preserve">Bis 30 Gäste nur 1 KellnerIn, sonst 2.
</t>
        </r>
      </text>
    </comment>
  </commentList>
</comments>
</file>

<file path=xl/sharedStrings.xml><?xml version="1.0" encoding="utf-8"?>
<sst xmlns="http://schemas.openxmlformats.org/spreadsheetml/2006/main" count="118" uniqueCount="70">
  <si>
    <t>Sitzplätze:</t>
  </si>
  <si>
    <t>Auslastung:</t>
  </si>
  <si>
    <t>Lokalmiete:</t>
  </si>
  <si>
    <t>Lohn pro KellnerIn und Abend:</t>
  </si>
  <si>
    <t>Anzahl KellnerInnen:</t>
  </si>
  <si>
    <t>Gewinn:</t>
  </si>
  <si>
    <t>Umsatz:</t>
  </si>
  <si>
    <t>Ausgaben:</t>
  </si>
  <si>
    <t>Stückzahl:</t>
  </si>
  <si>
    <t>Einkaufspreis:</t>
  </si>
  <si>
    <t>Einzelpreis:</t>
  </si>
  <si>
    <t>Investition:</t>
  </si>
  <si>
    <t>Ermitteln Sie mit einer Mehrfachoperation den Gewinn bei verschiedenen Einzelpreisen (€6 bis €8,50 in Schritten zu 50 Cent) und verschiedenen Stückzahlen (800-1200 in 100er- Schritten).</t>
  </si>
  <si>
    <t>Szenarioname</t>
  </si>
  <si>
    <t>Zelle</t>
  </si>
  <si>
    <t>Wert</t>
  </si>
  <si>
    <t>Marketingaktion</t>
  </si>
  <si>
    <t>Mundpropaganda</t>
  </si>
  <si>
    <r>
      <t>Benennen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Sie die Zellen</t>
    </r>
    <r>
      <rPr>
        <sz val="10"/>
        <rFont val="Arial"/>
        <family val="0"/>
      </rPr>
      <t xml:space="preserve"> in der rechten Spalte mit 
</t>
    </r>
    <r>
      <rPr>
        <i/>
        <sz val="10"/>
        <rFont val="Arial"/>
        <family val="2"/>
      </rPr>
      <t>Preis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Stück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EK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Investition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>Gewinn</t>
    </r>
    <r>
      <rPr>
        <sz val="10"/>
        <rFont val="Arial"/>
        <family val="0"/>
      </rPr>
      <t xml:space="preserve">.
</t>
    </r>
    <r>
      <rPr>
        <b/>
        <sz val="10"/>
        <rFont val="Arial"/>
        <family val="2"/>
      </rPr>
      <t>Erstellen Sie zwei Szenarien</t>
    </r>
    <r>
      <rPr>
        <sz val="10"/>
        <rFont val="Arial"/>
        <family val="0"/>
      </rPr>
      <t xml:space="preserve"> mit den angegebenen Namen und Ausgangswerten und ermitteln Sie die Gewinne für alle Fälle.</t>
    </r>
  </si>
  <si>
    <t>C2 (Preis)</t>
  </si>
  <si>
    <t>C3 (Stück)</t>
  </si>
  <si>
    <t>C5 (Investition)</t>
  </si>
  <si>
    <t>Durchschnittlicher Gewinn pro Gast:</t>
  </si>
  <si>
    <r>
      <t xml:space="preserve">Ermitteln Sie mit einer </t>
    </r>
    <r>
      <rPr>
        <b/>
        <sz val="10"/>
        <rFont val="Arial"/>
        <family val="2"/>
      </rPr>
      <t>Mehrfachoperation</t>
    </r>
    <r>
      <rPr>
        <sz val="10"/>
        <rFont val="Arial"/>
        <family val="2"/>
      </rPr>
      <t xml:space="preserve"> den </t>
    </r>
    <r>
      <rPr>
        <b/>
        <sz val="10"/>
        <rFont val="Arial"/>
        <family val="2"/>
      </rPr>
      <t>Gewinn</t>
    </r>
    <r>
      <rPr>
        <sz val="10"/>
        <rFont val="Arial"/>
        <family val="2"/>
      </rPr>
      <t xml:space="preserve"> bei folgenden Werten:
</t>
    </r>
    <r>
      <rPr>
        <b/>
        <sz val="10"/>
        <rFont val="Arial"/>
        <family val="2"/>
      </rPr>
      <t>Lokalmiete:</t>
    </r>
    <r>
      <rPr>
        <sz val="10"/>
        <rFont val="Arial"/>
        <family val="2"/>
      </rPr>
      <t xml:space="preserve"> €1500, €2000 in 100er-Schritten.
</t>
    </r>
    <r>
      <rPr>
        <b/>
        <sz val="10"/>
        <rFont val="Arial"/>
        <family val="2"/>
      </rPr>
      <t>Sitzplätze:</t>
    </r>
    <r>
      <rPr>
        <sz val="10"/>
        <rFont val="Arial"/>
        <family val="2"/>
      </rPr>
      <t xml:space="preserve"> 40 bis 60 in 5er-Schritten.</t>
    </r>
  </si>
  <si>
    <t>Stadtmitte</t>
  </si>
  <si>
    <t>Vorort</t>
  </si>
  <si>
    <r>
      <t xml:space="preserve">Benennen </t>
    </r>
    <r>
      <rPr>
        <sz val="10"/>
        <rFont val="Arial"/>
        <family val="2"/>
      </rPr>
      <t>Sie die entsprechenden Zellen gemäß den folgenden Angaben:</t>
    </r>
    <r>
      <rPr>
        <b/>
        <sz val="10"/>
        <rFont val="Arial"/>
        <family val="2"/>
      </rPr>
      <t xml:space="preserve">
Erstellen Sie zwei Szenarien </t>
    </r>
    <r>
      <rPr>
        <sz val="10"/>
        <rFont val="Arial"/>
        <family val="2"/>
      </rPr>
      <t>mit den angegebenen Namen und Ausgangswerten und ermitteln Sie die Gewinne für alle Fälle.</t>
    </r>
  </si>
  <si>
    <t>Name</t>
  </si>
  <si>
    <t>C2</t>
  </si>
  <si>
    <t>Miete</t>
  </si>
  <si>
    <t>C3</t>
  </si>
  <si>
    <t>Lohn</t>
  </si>
  <si>
    <t>C4</t>
  </si>
  <si>
    <t>Personal</t>
  </si>
  <si>
    <t>E2</t>
  </si>
  <si>
    <t>Konsum</t>
  </si>
  <si>
    <t>E3</t>
  </si>
  <si>
    <t>Plätze</t>
  </si>
  <si>
    <t>E4</t>
  </si>
  <si>
    <t>Auslastung</t>
  </si>
  <si>
    <t>C7</t>
  </si>
  <si>
    <t>Gewinn</t>
  </si>
  <si>
    <r>
      <t>Erstellen Sie zwei Szenarien</t>
    </r>
    <r>
      <rPr>
        <sz val="10"/>
        <rFont val="Arial"/>
        <family val="0"/>
      </rPr>
      <t xml:space="preserve"> mit den angegebenen Namen und Ausgangswerten und ermitteln Sie die Gewinne für alle Fälle.</t>
    </r>
  </si>
  <si>
    <t>C2 (Miete)</t>
  </si>
  <si>
    <t>C3 (Lohn)</t>
  </si>
  <si>
    <t>E2 (Konsum)</t>
  </si>
  <si>
    <t>E3 (Sitzplätze)</t>
  </si>
  <si>
    <t>E4 (Auslastung)</t>
  </si>
  <si>
    <t>Mitarbeiter</t>
  </si>
  <si>
    <t>Lang</t>
  </si>
  <si>
    <t>Huber</t>
  </si>
  <si>
    <t>Wagner</t>
  </si>
  <si>
    <t>Müller</t>
  </si>
  <si>
    <t>Gehalt</t>
  </si>
  <si>
    <t>Umsatz</t>
  </si>
  <si>
    <t>Provision</t>
  </si>
  <si>
    <t>Auszahlungsbetrag</t>
  </si>
  <si>
    <t>Grundgehalt</t>
  </si>
  <si>
    <t>Gesamtbetrag</t>
  </si>
  <si>
    <r>
      <t xml:space="preserve">Die Mitarbeiter Ihrer Firma wollen mehr Geld!
Ermitteln Sie mit einer </t>
    </r>
    <r>
      <rPr>
        <b/>
        <sz val="10"/>
        <rFont val="Arial"/>
        <family val="2"/>
      </rPr>
      <t>Mehrfachoperation</t>
    </r>
    <r>
      <rPr>
        <sz val="10"/>
        <rFont val="Arial"/>
        <family val="0"/>
      </rPr>
      <t>, wie sich verschiedene Grundgehälter (€1500 - €1800 in 50er-Schritten) und verschiedene Provisionssätze (3-5% in Schritten zu 0,5%) auf den Gesamtbetrag auswirken.</t>
    </r>
  </si>
  <si>
    <t>D6</t>
  </si>
  <si>
    <t>D7</t>
  </si>
  <si>
    <t>D8</t>
  </si>
  <si>
    <t>D9</t>
  </si>
  <si>
    <t>Gesamt</t>
  </si>
  <si>
    <r>
      <t>Erstellen Sie zwei Szenarien</t>
    </r>
    <r>
      <rPr>
        <sz val="10"/>
        <rFont val="Arial"/>
        <family val="0"/>
      </rPr>
      <t xml:space="preserve"> mit den angegebenen Namen und Ausgangswerten und ermitteln Sie den Gesamtbetrag sowie Auszahlungsbeträge der einzelnen Mitarbeiter für jeden Fall.</t>
    </r>
  </si>
  <si>
    <t>C2 (Provision)</t>
  </si>
  <si>
    <t>Mehr Provision</t>
  </si>
  <si>
    <t>Mehr Gehalt</t>
  </si>
  <si>
    <t>C3 (Gehalt)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</si>
</sst>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 "/>
    <numFmt numFmtId="165" formatCode="_-* #,##0.000_-;\-* #,##0.000_-;_-* &quot;-&quot;??_-;_-@_-"/>
    <numFmt numFmtId="166" formatCode="_-* #,##0.0_-;\-* #,##0.0_-;_-* &quot;-&quot;??_-;_-@_-"/>
    <numFmt numFmtId="167" formatCode="_-* #,##0_-;\-* #,##0_-;_-* &quot;-&quot;??_-;_-@_-"/>
    <numFmt numFmtId="168" formatCode="_(&quot;€&quot;\ * #,##0.00_);_(&quot;€&quot;\ * \(#,##0.00\);_(&quot;€&quot;\ * &quot;-&quot;??_);_(@_)"/>
    <numFmt numFmtId="169" formatCode="_-&quot;€&quot;\ * #,##0.0_-;\-&quot;€&quot;\ * #,##0.0_-;_-&quot;€&quot;\ * &quot;-&quot;??_-;_-@_-"/>
    <numFmt numFmtId="170" formatCode="_-&quot;€&quot;\ * #,##0_-;\-&quot;€&quot;\ * #,##0_-;_-&quot;€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2" borderId="1" xfId="0" applyFont="1" applyFill="1" applyBorder="1" applyAlignment="1">
      <alignment horizontal="right" vertical="center" wrapText="1"/>
    </xf>
    <xf numFmtId="44" fontId="1" fillId="2" borderId="2" xfId="0" applyNumberFormat="1" applyFont="1" applyFill="1" applyBorder="1" applyAlignment="1">
      <alignment/>
    </xf>
    <xf numFmtId="0" fontId="1" fillId="3" borderId="3" xfId="0" applyFont="1" applyFill="1" applyBorder="1" applyAlignment="1">
      <alignment horizontal="center" vertical="center" wrapText="1"/>
    </xf>
    <xf numFmtId="7" fontId="1" fillId="3" borderId="4" xfId="17" applyNumberFormat="1" applyFont="1" applyFill="1" applyBorder="1" applyAlignment="1">
      <alignment horizontal="center" vertical="center" wrapText="1"/>
    </xf>
    <xf numFmtId="7" fontId="1" fillId="3" borderId="5" xfId="17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center" vertical="center" wrapText="1"/>
    </xf>
    <xf numFmtId="9" fontId="1" fillId="4" borderId="3" xfId="0" applyNumberFormat="1" applyFont="1" applyFill="1" applyBorder="1" applyAlignment="1">
      <alignment horizontal="center" vertical="center" wrapText="1"/>
    </xf>
    <xf numFmtId="7" fontId="1" fillId="4" borderId="4" xfId="17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44" fontId="1" fillId="5" borderId="2" xfId="0" applyNumberFormat="1" applyFont="1" applyFill="1" applyBorder="1" applyAlignment="1">
      <alignment/>
    </xf>
    <xf numFmtId="0" fontId="1" fillId="2" borderId="8" xfId="0" applyFont="1" applyFill="1" applyBorder="1" applyAlignment="1">
      <alignment horizontal="left"/>
    </xf>
    <xf numFmtId="8" fontId="0" fillId="2" borderId="3" xfId="17" applyFill="1" applyBorder="1" applyAlignment="1">
      <alignment/>
    </xf>
    <xf numFmtId="0" fontId="1" fillId="5" borderId="9" xfId="0" applyFont="1" applyFill="1" applyBorder="1" applyAlignment="1">
      <alignment horizontal="left"/>
    </xf>
    <xf numFmtId="8" fontId="0" fillId="5" borderId="10" xfId="17" applyFill="1" applyBorder="1" applyAlignment="1">
      <alignment/>
    </xf>
    <xf numFmtId="0" fontId="1" fillId="5" borderId="11" xfId="0" applyFont="1" applyFill="1" applyBorder="1" applyAlignment="1">
      <alignment horizontal="left"/>
    </xf>
    <xf numFmtId="164" fontId="0" fillId="5" borderId="12" xfId="0" applyNumberFormat="1" applyFill="1" applyBorder="1" applyAlignment="1">
      <alignment/>
    </xf>
    <xf numFmtId="8" fontId="0" fillId="5" borderId="12" xfId="17" applyFill="1" applyBorder="1" applyAlignment="1">
      <alignment/>
    </xf>
    <xf numFmtId="0" fontId="1" fillId="5" borderId="13" xfId="0" applyFont="1" applyFill="1" applyBorder="1" applyAlignment="1">
      <alignment horizontal="left"/>
    </xf>
    <xf numFmtId="8" fontId="0" fillId="5" borderId="14" xfId="17" applyFill="1" applyBorder="1" applyAlignment="1">
      <alignment/>
    </xf>
    <xf numFmtId="8" fontId="0" fillId="5" borderId="10" xfId="17" applyFill="1" applyBorder="1" applyAlignment="1">
      <alignment/>
    </xf>
    <xf numFmtId="8" fontId="0" fillId="5" borderId="12" xfId="17" applyFill="1" applyBorder="1" applyAlignment="1">
      <alignment/>
    </xf>
    <xf numFmtId="8" fontId="0" fillId="5" borderId="14" xfId="17" applyFill="1" applyBorder="1" applyAlignment="1">
      <alignment/>
    </xf>
    <xf numFmtId="8" fontId="0" fillId="2" borderId="3" xfId="17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6" borderId="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8" fontId="0" fillId="0" borderId="18" xfId="17" applyBorder="1" applyAlignment="1">
      <alignment/>
    </xf>
    <xf numFmtId="8" fontId="0" fillId="0" borderId="19" xfId="17" applyBorder="1" applyAlignment="1">
      <alignment/>
    </xf>
    <xf numFmtId="8" fontId="0" fillId="0" borderId="20" xfId="17" applyBorder="1" applyAlignment="1">
      <alignment/>
    </xf>
    <xf numFmtId="164" fontId="0" fillId="0" borderId="18" xfId="0" applyNumberFormat="1" applyBorder="1" applyAlignment="1">
      <alignment/>
    </xf>
    <xf numFmtId="0" fontId="2" fillId="4" borderId="2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vertical="top" wrapText="1"/>
    </xf>
    <xf numFmtId="0" fontId="2" fillId="4" borderId="23" xfId="0" applyFont="1" applyFill="1" applyBorder="1" applyAlignment="1">
      <alignment vertical="top" wrapText="1"/>
    </xf>
    <xf numFmtId="0" fontId="2" fillId="4" borderId="24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25" xfId="0" applyFont="1" applyFill="1" applyBorder="1" applyAlignment="1">
      <alignment vertical="top" wrapText="1"/>
    </xf>
    <xf numFmtId="0" fontId="2" fillId="4" borderId="26" xfId="0" applyFont="1" applyFill="1" applyBorder="1" applyAlignment="1">
      <alignment vertical="top" wrapText="1"/>
    </xf>
    <xf numFmtId="0" fontId="2" fillId="4" borderId="27" xfId="0" applyFont="1" applyFill="1" applyBorder="1" applyAlignment="1">
      <alignment vertical="top" wrapText="1"/>
    </xf>
    <xf numFmtId="0" fontId="2" fillId="4" borderId="28" xfId="0" applyFont="1" applyFill="1" applyBorder="1" applyAlignment="1">
      <alignment vertical="top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4" borderId="6" xfId="0" applyFont="1" applyFill="1" applyBorder="1" applyAlignment="1">
      <alignment vertical="top" wrapText="1"/>
    </xf>
    <xf numFmtId="0" fontId="0" fillId="4" borderId="17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4" borderId="7" xfId="0" applyFill="1" applyBorder="1" applyAlignment="1">
      <alignment vertical="top" wrapText="1"/>
    </xf>
    <xf numFmtId="0" fontId="0" fillId="4" borderId="0" xfId="0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0" fontId="0" fillId="4" borderId="8" xfId="0" applyFill="1" applyBorder="1" applyAlignment="1">
      <alignment vertical="top" wrapText="1"/>
    </xf>
    <xf numFmtId="0" fontId="0" fillId="4" borderId="32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3" fillId="7" borderId="1" xfId="0" applyFont="1" applyFill="1" applyBorder="1" applyAlignment="1">
      <alignment horizontal="right" vertical="center" wrapText="1"/>
    </xf>
    <xf numFmtId="44" fontId="3" fillId="7" borderId="2" xfId="0" applyNumberFormat="1" applyFont="1" applyFill="1" applyBorder="1" applyAlignment="1">
      <alignment/>
    </xf>
    <xf numFmtId="0" fontId="0" fillId="4" borderId="21" xfId="0" applyFont="1" applyFill="1" applyBorder="1" applyAlignment="1">
      <alignment vertical="top" wrapText="1"/>
    </xf>
    <xf numFmtId="0" fontId="0" fillId="4" borderId="22" xfId="0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0" fontId="0" fillId="4" borderId="23" xfId="0" applyFont="1" applyFill="1" applyBorder="1" applyAlignment="1">
      <alignment vertical="top" wrapText="1"/>
    </xf>
    <xf numFmtId="0" fontId="0" fillId="4" borderId="24" xfId="0" applyFont="1" applyFill="1" applyBorder="1" applyAlignment="1">
      <alignment vertical="top" wrapText="1"/>
    </xf>
    <xf numFmtId="0" fontId="0" fillId="4" borderId="25" xfId="0" applyFont="1" applyFill="1" applyBorder="1" applyAlignment="1">
      <alignment vertical="top" wrapText="1"/>
    </xf>
    <xf numFmtId="0" fontId="0" fillId="4" borderId="26" xfId="0" applyFont="1" applyFill="1" applyBorder="1" applyAlignment="1">
      <alignment vertical="top" wrapText="1"/>
    </xf>
    <xf numFmtId="0" fontId="0" fillId="4" borderId="27" xfId="0" applyFont="1" applyFill="1" applyBorder="1" applyAlignment="1">
      <alignment vertical="top" wrapText="1"/>
    </xf>
    <xf numFmtId="0" fontId="0" fillId="4" borderId="28" xfId="0" applyFont="1" applyFill="1" applyBorder="1" applyAlignment="1">
      <alignment vertical="top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4" borderId="17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4" borderId="0" xfId="0" applyFont="1" applyFill="1" applyBorder="1" applyAlignment="1">
      <alignment vertical="top" wrapText="1"/>
    </xf>
    <xf numFmtId="0" fontId="1" fillId="4" borderId="5" xfId="0" applyFont="1" applyFill="1" applyBorder="1" applyAlignment="1">
      <alignment vertical="top" wrapText="1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0" fillId="4" borderId="21" xfId="0" applyFill="1" applyBorder="1" applyAlignment="1">
      <alignment vertical="top" wrapText="1"/>
    </xf>
    <xf numFmtId="0" fontId="0" fillId="4" borderId="23" xfId="0" applyFill="1" applyBorder="1" applyAlignment="1">
      <alignment vertical="top" wrapText="1"/>
    </xf>
    <xf numFmtId="0" fontId="0" fillId="4" borderId="26" xfId="0" applyFill="1" applyBorder="1" applyAlignment="1">
      <alignment vertical="top" wrapText="1"/>
    </xf>
    <xf numFmtId="0" fontId="0" fillId="4" borderId="28" xfId="0" applyFill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" fillId="4" borderId="3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0" fillId="0" borderId="33" xfId="17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17" applyNumberFormat="1" applyFont="1" applyBorder="1" applyAlignment="1">
      <alignment horizontal="center"/>
    </xf>
    <xf numFmtId="0" fontId="0" fillId="0" borderId="18" xfId="17" applyNumberFormat="1" applyFont="1" applyFill="1" applyBorder="1" applyAlignment="1">
      <alignment horizontal="center"/>
    </xf>
    <xf numFmtId="0" fontId="0" fillId="0" borderId="19" xfId="17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8" fontId="0" fillId="0" borderId="15" xfId="17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15" xfId="15" applyNumberFormat="1" applyBorder="1" applyAlignment="1">
      <alignment/>
    </xf>
    <xf numFmtId="0" fontId="0" fillId="0" borderId="16" xfId="0" applyFill="1" applyBorder="1" applyAlignment="1">
      <alignment/>
    </xf>
    <xf numFmtId="9" fontId="0" fillId="0" borderId="16" xfId="0" applyNumberFormat="1" applyBorder="1" applyAlignment="1">
      <alignment/>
    </xf>
    <xf numFmtId="0" fontId="3" fillId="8" borderId="36" xfId="0" applyFont="1" applyFill="1" applyBorder="1" applyAlignment="1">
      <alignment/>
    </xf>
    <xf numFmtId="0" fontId="3" fillId="8" borderId="37" xfId="0" applyFont="1" applyFill="1" applyBorder="1" applyAlignment="1">
      <alignment/>
    </xf>
    <xf numFmtId="0" fontId="3" fillId="8" borderId="38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9" fontId="1" fillId="9" borderId="2" xfId="0" applyNumberFormat="1" applyFont="1" applyFill="1" applyBorder="1" applyAlignment="1">
      <alignment/>
    </xf>
    <xf numFmtId="0" fontId="1" fillId="5" borderId="31" xfId="0" applyFont="1" applyFill="1" applyBorder="1" applyAlignment="1">
      <alignment/>
    </xf>
    <xf numFmtId="0" fontId="1" fillId="5" borderId="29" xfId="0" applyFont="1" applyFill="1" applyBorder="1" applyAlignment="1">
      <alignment/>
    </xf>
    <xf numFmtId="8" fontId="0" fillId="5" borderId="39" xfId="17" applyFont="1" applyFill="1" applyBorder="1" applyAlignment="1">
      <alignment/>
    </xf>
    <xf numFmtId="170" fontId="0" fillId="5" borderId="28" xfId="17" applyNumberFormat="1" applyFont="1" applyFill="1" applyBorder="1" applyAlignment="1">
      <alignment/>
    </xf>
    <xf numFmtId="170" fontId="0" fillId="5" borderId="39" xfId="17" applyNumberFormat="1" applyFont="1" applyFill="1" applyBorder="1" applyAlignment="1">
      <alignment/>
    </xf>
    <xf numFmtId="8" fontId="1" fillId="9" borderId="2" xfId="17" applyFont="1" applyFill="1" applyBorder="1" applyAlignment="1">
      <alignment/>
    </xf>
    <xf numFmtId="170" fontId="1" fillId="9" borderId="2" xfId="17" applyNumberFormat="1" applyFont="1" applyFill="1" applyBorder="1" applyAlignment="1">
      <alignment/>
    </xf>
    <xf numFmtId="170" fontId="1" fillId="5" borderId="40" xfId="17" applyNumberFormat="1" applyFont="1" applyFill="1" applyBorder="1" applyAlignment="1">
      <alignment vertical="center"/>
    </xf>
    <xf numFmtId="170" fontId="1" fillId="9" borderId="41" xfId="17" applyNumberFormat="1" applyFont="1" applyFill="1" applyBorder="1" applyAlignment="1">
      <alignment vertical="center"/>
    </xf>
    <xf numFmtId="170" fontId="1" fillId="9" borderId="20" xfId="17" applyNumberFormat="1" applyFont="1" applyFill="1" applyBorder="1" applyAlignment="1">
      <alignment/>
    </xf>
    <xf numFmtId="0" fontId="1" fillId="5" borderId="30" xfId="0" applyFont="1" applyFill="1" applyBorder="1" applyAlignment="1">
      <alignment/>
    </xf>
    <xf numFmtId="170" fontId="0" fillId="5" borderId="42" xfId="17" applyNumberFormat="1" applyFont="1" applyFill="1" applyBorder="1" applyAlignment="1">
      <alignment/>
    </xf>
    <xf numFmtId="170" fontId="1" fillId="9" borderId="41" xfId="17" applyNumberFormat="1" applyFont="1" applyFill="1" applyBorder="1" applyAlignment="1">
      <alignment/>
    </xf>
    <xf numFmtId="0" fontId="0" fillId="4" borderId="24" xfId="0" applyFill="1" applyBorder="1" applyAlignment="1">
      <alignment vertical="top" wrapText="1"/>
    </xf>
    <xf numFmtId="0" fontId="0" fillId="4" borderId="25" xfId="0" applyFill="1" applyBorder="1" applyAlignment="1">
      <alignment vertical="top" wrapText="1"/>
    </xf>
    <xf numFmtId="0" fontId="0" fillId="0" borderId="0" xfId="17" applyNumberFormat="1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8" borderId="44" xfId="0" applyFont="1" applyFill="1" applyBorder="1" applyAlignment="1">
      <alignment/>
    </xf>
    <xf numFmtId="0" fontId="3" fillId="8" borderId="45" xfId="0" applyFont="1" applyFill="1" applyBorder="1" applyAlignment="1">
      <alignment/>
    </xf>
    <xf numFmtId="0" fontId="3" fillId="8" borderId="46" xfId="0" applyFont="1" applyFill="1" applyBorder="1" applyAlignment="1">
      <alignment/>
    </xf>
    <xf numFmtId="0" fontId="1" fillId="5" borderId="34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8" fontId="1" fillId="9" borderId="41" xfId="17" applyFont="1" applyFill="1" applyBorder="1" applyAlignment="1">
      <alignment vertical="center"/>
    </xf>
    <xf numFmtId="8" fontId="1" fillId="9" borderId="33" xfId="17" applyFont="1" applyFill="1" applyBorder="1" applyAlignment="1">
      <alignment/>
    </xf>
    <xf numFmtId="8" fontId="1" fillId="9" borderId="20" xfId="17" applyFont="1" applyFill="1" applyBorder="1" applyAlignment="1">
      <alignment/>
    </xf>
    <xf numFmtId="8" fontId="1" fillId="9" borderId="41" xfId="17" applyFont="1" applyFill="1" applyBorder="1" applyAlignment="1">
      <alignment/>
    </xf>
    <xf numFmtId="8" fontId="0" fillId="5" borderId="47" xfId="17" applyFont="1" applyFill="1" applyBorder="1" applyAlignment="1">
      <alignment/>
    </xf>
    <xf numFmtId="8" fontId="0" fillId="5" borderId="42" xfId="17" applyFont="1" applyFill="1" applyBorder="1" applyAlignment="1">
      <alignment/>
    </xf>
    <xf numFmtId="9" fontId="1" fillId="0" borderId="15" xfId="17" applyNumberFormat="1" applyFont="1" applyBorder="1" applyAlignment="1">
      <alignment horizontal="center" vertical="center"/>
    </xf>
    <xf numFmtId="7" fontId="1" fillId="0" borderId="15" xfId="17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"/>
  <sheetViews>
    <sheetView tabSelected="1" zoomScale="120" zoomScaleNormal="120" workbookViewId="0" topLeftCell="A1">
      <selection activeCell="B8" sqref="B8"/>
    </sheetView>
  </sheetViews>
  <sheetFormatPr defaultColWidth="11.421875" defaultRowHeight="12.75"/>
  <cols>
    <col min="2" max="2" width="13.57421875" style="0" bestFit="1" customWidth="1"/>
  </cols>
  <sheetData>
    <row r="1" ht="13.5" thickBot="1"/>
    <row r="2" spans="2:7" ht="12.75" customHeight="1">
      <c r="B2" s="19" t="s">
        <v>10</v>
      </c>
      <c r="C2" s="20">
        <v>7.5</v>
      </c>
      <c r="E2" s="39" t="s">
        <v>12</v>
      </c>
      <c r="F2" s="40"/>
      <c r="G2" s="41"/>
    </row>
    <row r="3" spans="2:7" ht="12.75">
      <c r="B3" s="21" t="s">
        <v>8</v>
      </c>
      <c r="C3" s="22">
        <v>1000</v>
      </c>
      <c r="E3" s="42"/>
      <c r="F3" s="43"/>
      <c r="G3" s="44"/>
    </row>
    <row r="4" spans="2:7" ht="12.75">
      <c r="B4" s="21" t="s">
        <v>9</v>
      </c>
      <c r="C4" s="23">
        <v>3</v>
      </c>
      <c r="E4" s="42"/>
      <c r="F4" s="43"/>
      <c r="G4" s="44"/>
    </row>
    <row r="5" spans="2:7" ht="13.5" thickBot="1">
      <c r="B5" s="24" t="s">
        <v>11</v>
      </c>
      <c r="C5" s="25">
        <v>1800</v>
      </c>
      <c r="E5" s="42"/>
      <c r="F5" s="43"/>
      <c r="G5" s="44"/>
    </row>
    <row r="6" spans="2:7" ht="13.5" thickBot="1">
      <c r="B6" s="17" t="s">
        <v>5</v>
      </c>
      <c r="C6" s="18">
        <f>C2*C3-C4*C3-C5</f>
        <v>2700</v>
      </c>
      <c r="E6" s="45"/>
      <c r="F6" s="46"/>
      <c r="G6" s="47"/>
    </row>
  </sheetData>
  <mergeCells count="1">
    <mergeCell ref="E2:G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9"/>
  <sheetViews>
    <sheetView zoomScale="120" zoomScaleNormal="120" workbookViewId="0" topLeftCell="A1">
      <selection activeCell="B21" sqref="B21"/>
    </sheetView>
  </sheetViews>
  <sheetFormatPr defaultColWidth="11.421875" defaultRowHeight="12.75"/>
  <cols>
    <col min="2" max="2" width="17.00390625" style="0" customWidth="1"/>
    <col min="3" max="3" width="15.421875" style="0" customWidth="1"/>
    <col min="4" max="4" width="15.8515625" style="0" customWidth="1"/>
  </cols>
  <sheetData>
    <row r="1" ht="13.5" thickBot="1"/>
    <row r="2" spans="2:3" ht="12.75" customHeight="1">
      <c r="B2" s="19" t="s">
        <v>10</v>
      </c>
      <c r="C2" s="26">
        <v>7.5</v>
      </c>
    </row>
    <row r="3" spans="2:3" ht="12.75">
      <c r="B3" s="21" t="s">
        <v>8</v>
      </c>
      <c r="C3" s="22">
        <v>1000</v>
      </c>
    </row>
    <row r="4" spans="2:3" ht="12.75">
      <c r="B4" s="21" t="s">
        <v>9</v>
      </c>
      <c r="C4" s="27">
        <v>3</v>
      </c>
    </row>
    <row r="5" spans="2:3" ht="13.5" thickBot="1">
      <c r="B5" s="24" t="s">
        <v>11</v>
      </c>
      <c r="C5" s="28">
        <v>1800</v>
      </c>
    </row>
    <row r="6" spans="2:3" ht="13.5" thickBot="1">
      <c r="B6" s="17" t="s">
        <v>5</v>
      </c>
      <c r="C6" s="29">
        <f>C2*C3-C4*C3-C5</f>
        <v>2700</v>
      </c>
    </row>
    <row r="7" ht="13.5" thickBot="1"/>
    <row r="8" spans="2:4" ht="12.75">
      <c r="B8" s="51" t="s">
        <v>18</v>
      </c>
      <c r="C8" s="52"/>
      <c r="D8" s="53"/>
    </row>
    <row r="9" spans="2:4" ht="12.75">
      <c r="B9" s="54"/>
      <c r="C9" s="55"/>
      <c r="D9" s="56"/>
    </row>
    <row r="10" spans="2:4" ht="12.75">
      <c r="B10" s="54"/>
      <c r="C10" s="55"/>
      <c r="D10" s="56"/>
    </row>
    <row r="11" spans="2:4" ht="12.75">
      <c r="B11" s="54"/>
      <c r="C11" s="55"/>
      <c r="D11" s="56"/>
    </row>
    <row r="12" spans="2:4" ht="13.5" thickBot="1">
      <c r="B12" s="57"/>
      <c r="C12" s="58"/>
      <c r="D12" s="59"/>
    </row>
    <row r="13" spans="2:4" ht="12.75">
      <c r="B13" s="32" t="s">
        <v>13</v>
      </c>
      <c r="C13" s="33" t="s">
        <v>14</v>
      </c>
      <c r="D13" s="34" t="s">
        <v>15</v>
      </c>
    </row>
    <row r="14" spans="2:4" ht="12.75">
      <c r="B14" s="48" t="s">
        <v>16</v>
      </c>
      <c r="C14" s="30" t="s">
        <v>19</v>
      </c>
      <c r="D14" s="35">
        <v>6</v>
      </c>
    </row>
    <row r="15" spans="2:4" ht="12.75">
      <c r="B15" s="48"/>
      <c r="C15" s="30" t="s">
        <v>20</v>
      </c>
      <c r="D15" s="38">
        <v>2500</v>
      </c>
    </row>
    <row r="16" spans="2:4" ht="13.5" thickBot="1">
      <c r="B16" s="49"/>
      <c r="C16" s="31" t="s">
        <v>21</v>
      </c>
      <c r="D16" s="36">
        <v>4000</v>
      </c>
    </row>
    <row r="17" spans="2:4" ht="12.75">
      <c r="B17" s="50" t="s">
        <v>17</v>
      </c>
      <c r="C17" s="30" t="s">
        <v>19</v>
      </c>
      <c r="D17" s="37">
        <v>7.5</v>
      </c>
    </row>
    <row r="18" spans="2:4" ht="12.75">
      <c r="B18" s="48"/>
      <c r="C18" s="30" t="s">
        <v>20</v>
      </c>
      <c r="D18" s="38">
        <v>600</v>
      </c>
    </row>
    <row r="19" spans="2:4" ht="13.5" thickBot="1">
      <c r="B19" s="49"/>
      <c r="C19" s="31" t="s">
        <v>21</v>
      </c>
      <c r="D19" s="36">
        <v>950</v>
      </c>
    </row>
  </sheetData>
  <mergeCells count="3">
    <mergeCell ref="B14:B16"/>
    <mergeCell ref="B17:B19"/>
    <mergeCell ref="B8:D1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2"/>
  <sheetViews>
    <sheetView workbookViewId="0" topLeftCell="A1">
      <selection activeCell="B14" sqref="B14"/>
    </sheetView>
  </sheetViews>
  <sheetFormatPr defaultColWidth="11.421875" defaultRowHeight="12.75"/>
  <cols>
    <col min="2" max="2" width="18.140625" style="0" bestFit="1" customWidth="1"/>
    <col min="3" max="3" width="13.00390625" style="0" customWidth="1"/>
    <col min="4" max="4" width="17.140625" style="0" customWidth="1"/>
    <col min="5" max="5" width="13.8515625" style="0" customWidth="1"/>
  </cols>
  <sheetData>
    <row r="2" spans="2:5" ht="12.75">
      <c r="B2" s="62" t="s">
        <v>23</v>
      </c>
      <c r="C2" s="63"/>
      <c r="D2" s="63"/>
      <c r="E2" s="65"/>
    </row>
    <row r="3" spans="2:5" ht="12.75">
      <c r="B3" s="66"/>
      <c r="C3" s="64"/>
      <c r="D3" s="64"/>
      <c r="E3" s="67"/>
    </row>
    <row r="4" spans="2:5" ht="12.75">
      <c r="B4" s="66"/>
      <c r="C4" s="64"/>
      <c r="D4" s="64"/>
      <c r="E4" s="67"/>
    </row>
    <row r="5" spans="2:5" ht="12.75">
      <c r="B5" s="68"/>
      <c r="C5" s="69"/>
      <c r="D5" s="69"/>
      <c r="E5" s="70"/>
    </row>
    <row r="6" ht="13.5" thickBot="1"/>
    <row r="7" spans="2:5" ht="25.5">
      <c r="B7" s="6" t="s">
        <v>2</v>
      </c>
      <c r="C7" s="4">
        <v>1800</v>
      </c>
      <c r="D7" s="9" t="s">
        <v>22</v>
      </c>
      <c r="E7" s="14">
        <v>8</v>
      </c>
    </row>
    <row r="8" spans="2:5" ht="25.5">
      <c r="B8" s="7" t="s">
        <v>3</v>
      </c>
      <c r="C8" s="5">
        <v>100</v>
      </c>
      <c r="D8" s="10" t="s">
        <v>0</v>
      </c>
      <c r="E8" s="12">
        <v>50</v>
      </c>
    </row>
    <row r="9" spans="2:5" ht="26.25" thickBot="1">
      <c r="B9" s="8" t="s">
        <v>4</v>
      </c>
      <c r="C9" s="3">
        <f>IF(E8*E9&gt;30,2,1)</f>
        <v>2</v>
      </c>
      <c r="D9" s="11" t="s">
        <v>1</v>
      </c>
      <c r="E9" s="13">
        <v>0.8</v>
      </c>
    </row>
    <row r="10" spans="2:5" ht="13.5" thickBot="1">
      <c r="B10" s="60" t="s">
        <v>7</v>
      </c>
      <c r="C10" s="61">
        <f>C7+(C8*365)/12*C9</f>
        <v>7883.333333333333</v>
      </c>
      <c r="D10" s="1" t="s">
        <v>6</v>
      </c>
      <c r="E10" s="2">
        <f>E7*E8*E9*365/12</f>
        <v>9733.333333333334</v>
      </c>
    </row>
    <row r="11" ht="13.5" thickBot="1"/>
    <row r="12" spans="2:3" ht="13.5" thickBot="1">
      <c r="B12" s="15" t="s">
        <v>5</v>
      </c>
      <c r="C12" s="16">
        <f>E10-C10</f>
        <v>1850.000000000001</v>
      </c>
    </row>
  </sheetData>
  <mergeCells count="1">
    <mergeCell ref="B2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4"/>
  <sheetViews>
    <sheetView workbookViewId="0" topLeftCell="A1">
      <selection activeCell="E7" sqref="E7"/>
    </sheetView>
  </sheetViews>
  <sheetFormatPr defaultColWidth="11.421875" defaultRowHeight="12.75"/>
  <cols>
    <col min="2" max="2" width="18.140625" style="0" bestFit="1" customWidth="1"/>
    <col min="3" max="3" width="16.28125" style="0" customWidth="1"/>
    <col min="4" max="4" width="18.57421875" style="0" customWidth="1"/>
    <col min="5" max="5" width="11.8515625" style="0" bestFit="1" customWidth="1"/>
  </cols>
  <sheetData>
    <row r="1" ht="13.5" thickBot="1"/>
    <row r="2" spans="2:5" ht="38.25">
      <c r="B2" s="6" t="s">
        <v>2</v>
      </c>
      <c r="C2" s="4">
        <v>1800</v>
      </c>
      <c r="D2" s="9" t="s">
        <v>22</v>
      </c>
      <c r="E2" s="14">
        <v>8</v>
      </c>
    </row>
    <row r="3" spans="2:5" ht="38.25">
      <c r="B3" s="7" t="s">
        <v>3</v>
      </c>
      <c r="C3" s="5">
        <v>100</v>
      </c>
      <c r="D3" s="10" t="s">
        <v>0</v>
      </c>
      <c r="E3" s="12">
        <v>50</v>
      </c>
    </row>
    <row r="4" spans="2:5" ht="26.25" thickBot="1">
      <c r="B4" s="8" t="s">
        <v>4</v>
      </c>
      <c r="C4" s="3">
        <f>IF(E3*E4&gt;30,2,1)</f>
        <v>2</v>
      </c>
      <c r="D4" s="11" t="s">
        <v>1</v>
      </c>
      <c r="E4" s="13">
        <v>0.8</v>
      </c>
    </row>
    <row r="5" spans="2:5" ht="13.5" thickBot="1">
      <c r="B5" s="60" t="s">
        <v>7</v>
      </c>
      <c r="C5" s="61">
        <f>C2+(C3*365)/12*C4</f>
        <v>7883.333333333333</v>
      </c>
      <c r="D5" s="1" t="s">
        <v>6</v>
      </c>
      <c r="E5" s="2">
        <f>E2*E3*E4*365/12</f>
        <v>9733.333333333334</v>
      </c>
    </row>
    <row r="6" ht="13.5" thickBot="1"/>
    <row r="7" spans="2:3" ht="13.5" thickBot="1">
      <c r="B7" s="15" t="s">
        <v>5</v>
      </c>
      <c r="C7" s="16">
        <f>E5-C5</f>
        <v>1850.000000000001</v>
      </c>
    </row>
    <row r="9" ht="13.5" thickBot="1"/>
    <row r="10" spans="2:4" ht="12.75" customHeight="1">
      <c r="B10" s="51" t="s">
        <v>26</v>
      </c>
      <c r="C10" s="74"/>
      <c r="D10" s="75"/>
    </row>
    <row r="11" spans="2:4" ht="13.5" thickBot="1">
      <c r="B11" s="86"/>
      <c r="C11" s="87"/>
      <c r="D11" s="88"/>
    </row>
    <row r="12" spans="2:3" ht="13.5" thickBot="1">
      <c r="B12" s="80" t="s">
        <v>14</v>
      </c>
      <c r="C12" s="81" t="s">
        <v>27</v>
      </c>
    </row>
    <row r="13" spans="2:3" ht="12.75">
      <c r="B13" s="94" t="s">
        <v>28</v>
      </c>
      <c r="C13" s="89" t="s">
        <v>29</v>
      </c>
    </row>
    <row r="14" spans="2:3" ht="12.75">
      <c r="B14" s="95" t="s">
        <v>30</v>
      </c>
      <c r="C14" s="90" t="s">
        <v>31</v>
      </c>
    </row>
    <row r="15" spans="2:3" ht="12.75">
      <c r="B15" s="95" t="s">
        <v>32</v>
      </c>
      <c r="C15" s="91" t="s">
        <v>33</v>
      </c>
    </row>
    <row r="16" spans="2:3" ht="12.75">
      <c r="B16" s="95" t="s">
        <v>34</v>
      </c>
      <c r="C16" s="91" t="s">
        <v>35</v>
      </c>
    </row>
    <row r="17" spans="2:3" ht="12.75">
      <c r="B17" s="95" t="s">
        <v>36</v>
      </c>
      <c r="C17" s="90" t="s">
        <v>37</v>
      </c>
    </row>
    <row r="18" spans="2:3" ht="12.75">
      <c r="B18" s="96" t="s">
        <v>38</v>
      </c>
      <c r="C18" s="92" t="s">
        <v>39</v>
      </c>
    </row>
    <row r="19" spans="2:3" ht="13.5" thickBot="1">
      <c r="B19" s="97" t="s">
        <v>40</v>
      </c>
      <c r="C19" s="93" t="s">
        <v>41</v>
      </c>
    </row>
    <row r="20" ht="13.5" thickBot="1"/>
    <row r="21" spans="2:4" ht="12.75">
      <c r="B21" s="51" t="s">
        <v>42</v>
      </c>
      <c r="C21" s="74"/>
      <c r="D21" s="75"/>
    </row>
    <row r="22" spans="2:4" ht="12.75" customHeight="1">
      <c r="B22" s="76"/>
      <c r="C22" s="77"/>
      <c r="D22" s="78"/>
    </row>
    <row r="23" spans="2:4" ht="13.5" thickBot="1">
      <c r="B23" s="86"/>
      <c r="C23" s="87"/>
      <c r="D23" s="88"/>
    </row>
    <row r="24" spans="2:4" ht="12.75">
      <c r="B24" s="79" t="s">
        <v>13</v>
      </c>
      <c r="C24" s="80" t="s">
        <v>14</v>
      </c>
      <c r="D24" s="81" t="s">
        <v>15</v>
      </c>
    </row>
    <row r="25" spans="2:4" ht="12.75">
      <c r="B25" s="99" t="s">
        <v>24</v>
      </c>
      <c r="C25" s="30" t="s">
        <v>43</v>
      </c>
      <c r="D25" s="98">
        <v>2600</v>
      </c>
    </row>
    <row r="26" spans="2:4" ht="12.75">
      <c r="B26" s="99"/>
      <c r="C26" s="30" t="s">
        <v>44</v>
      </c>
      <c r="D26" s="98">
        <v>120</v>
      </c>
    </row>
    <row r="27" spans="2:4" ht="12.75">
      <c r="B27" s="99"/>
      <c r="C27" s="30" t="s">
        <v>45</v>
      </c>
      <c r="D27" s="98">
        <v>12</v>
      </c>
    </row>
    <row r="28" spans="2:4" ht="12.75">
      <c r="B28" s="100"/>
      <c r="C28" s="30" t="s">
        <v>46</v>
      </c>
      <c r="D28" s="102">
        <v>40</v>
      </c>
    </row>
    <row r="29" spans="2:4" ht="13.5" thickBot="1">
      <c r="B29" s="101"/>
      <c r="C29" s="103" t="s">
        <v>47</v>
      </c>
      <c r="D29" s="104">
        <v>1.2</v>
      </c>
    </row>
    <row r="30" spans="2:4" ht="12.75">
      <c r="B30" s="73" t="s">
        <v>25</v>
      </c>
      <c r="C30" s="30" t="s">
        <v>43</v>
      </c>
      <c r="D30" s="98">
        <v>800</v>
      </c>
    </row>
    <row r="31" spans="2:4" ht="12.75">
      <c r="B31" s="73"/>
      <c r="C31" s="30" t="s">
        <v>44</v>
      </c>
      <c r="D31" s="98">
        <v>90</v>
      </c>
    </row>
    <row r="32" spans="2:4" ht="12.75">
      <c r="B32" s="73"/>
      <c r="C32" s="30" t="s">
        <v>45</v>
      </c>
      <c r="D32" s="98">
        <v>4</v>
      </c>
    </row>
    <row r="33" spans="2:4" ht="12.75">
      <c r="B33" s="71"/>
      <c r="C33" s="30" t="s">
        <v>46</v>
      </c>
      <c r="D33" s="102">
        <v>55</v>
      </c>
    </row>
    <row r="34" spans="2:4" ht="13.5" thickBot="1">
      <c r="B34" s="72"/>
      <c r="C34" s="103" t="s">
        <v>47</v>
      </c>
      <c r="D34" s="104">
        <v>0.7</v>
      </c>
    </row>
  </sheetData>
  <mergeCells count="4">
    <mergeCell ref="B25:B29"/>
    <mergeCell ref="B30:B34"/>
    <mergeCell ref="B10:D11"/>
    <mergeCell ref="B21:D23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0"/>
  <sheetViews>
    <sheetView workbookViewId="0" topLeftCell="A1">
      <selection activeCell="B12" sqref="B12"/>
    </sheetView>
  </sheetViews>
  <sheetFormatPr defaultColWidth="11.421875" defaultRowHeight="12.75"/>
  <cols>
    <col min="2" max="3" width="15.140625" style="0" customWidth="1"/>
    <col min="4" max="5" width="14.7109375" style="0" customWidth="1"/>
    <col min="6" max="6" width="15.28125" style="0" customWidth="1"/>
    <col min="7" max="7" width="13.140625" style="0" customWidth="1"/>
  </cols>
  <sheetData>
    <row r="1" ht="13.5" thickBot="1"/>
    <row r="2" spans="2:7" ht="13.5" thickBot="1">
      <c r="B2" s="108" t="s">
        <v>55</v>
      </c>
      <c r="C2" s="109">
        <v>0.03</v>
      </c>
      <c r="F2" s="82" t="s">
        <v>59</v>
      </c>
      <c r="G2" s="83"/>
    </row>
    <row r="3" spans="2:7" ht="13.5" thickBot="1">
      <c r="B3" s="108" t="s">
        <v>57</v>
      </c>
      <c r="C3" s="116">
        <v>1500</v>
      </c>
      <c r="F3" s="123"/>
      <c r="G3" s="124"/>
    </row>
    <row r="4" spans="6:7" ht="13.5" thickBot="1">
      <c r="F4" s="123"/>
      <c r="G4" s="124"/>
    </row>
    <row r="5" spans="2:7" ht="13.5" thickBot="1">
      <c r="B5" s="105" t="s">
        <v>48</v>
      </c>
      <c r="C5" s="107" t="s">
        <v>54</v>
      </c>
      <c r="D5" s="106" t="s">
        <v>56</v>
      </c>
      <c r="F5" s="123"/>
      <c r="G5" s="124"/>
    </row>
    <row r="6" spans="2:7" ht="13.5" thickTop="1">
      <c r="B6" s="110" t="s">
        <v>51</v>
      </c>
      <c r="C6" s="113">
        <v>52800</v>
      </c>
      <c r="D6" s="119">
        <f>$C$3+C6*$C$2</f>
        <v>3084</v>
      </c>
      <c r="F6" s="123"/>
      <c r="G6" s="124"/>
    </row>
    <row r="7" spans="2:7" ht="12.75">
      <c r="B7" s="111" t="s">
        <v>52</v>
      </c>
      <c r="C7" s="114">
        <v>46900</v>
      </c>
      <c r="D7" s="119">
        <f>$C$3+C7*$C$2</f>
        <v>2907</v>
      </c>
      <c r="F7" s="123"/>
      <c r="G7" s="124"/>
    </row>
    <row r="8" spans="2:7" ht="12.75">
      <c r="B8" s="111" t="s">
        <v>49</v>
      </c>
      <c r="C8" s="114">
        <v>38200</v>
      </c>
      <c r="D8" s="119">
        <f>$C$3+C8*$C$2</f>
        <v>2646</v>
      </c>
      <c r="F8" s="123"/>
      <c r="G8" s="124"/>
    </row>
    <row r="9" spans="2:7" ht="13.5" thickBot="1">
      <c r="B9" s="120" t="s">
        <v>50</v>
      </c>
      <c r="C9" s="121">
        <v>45500</v>
      </c>
      <c r="D9" s="122">
        <f>$C$3+C9*$C$2</f>
        <v>2865</v>
      </c>
      <c r="F9" s="123"/>
      <c r="G9" s="124"/>
    </row>
    <row r="10" spans="3:7" ht="21" customHeight="1" thickBot="1">
      <c r="C10" s="117" t="s">
        <v>58</v>
      </c>
      <c r="D10" s="118">
        <f>SUM(D6:D9)</f>
        <v>11502</v>
      </c>
      <c r="F10" s="84"/>
      <c r="G10" s="85"/>
    </row>
  </sheetData>
  <mergeCells count="1">
    <mergeCell ref="F2:G10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D27"/>
  <sheetViews>
    <sheetView workbookViewId="0" topLeftCell="A1">
      <selection activeCell="B29" sqref="B29"/>
    </sheetView>
  </sheetViews>
  <sheetFormatPr defaultColWidth="11.421875" defaultRowHeight="12.75"/>
  <cols>
    <col min="2" max="3" width="15.140625" style="0" customWidth="1"/>
    <col min="4" max="4" width="15.28125" style="0" customWidth="1"/>
    <col min="5" max="5" width="14.7109375" style="0" customWidth="1"/>
    <col min="6" max="6" width="15.28125" style="0" customWidth="1"/>
    <col min="7" max="7" width="13.140625" style="0" customWidth="1"/>
  </cols>
  <sheetData>
    <row r="1" ht="13.5" thickBot="1"/>
    <row r="2" spans="2:3" ht="13.5" thickBot="1">
      <c r="B2" s="108" t="s">
        <v>55</v>
      </c>
      <c r="C2" s="109">
        <v>0.03</v>
      </c>
    </row>
    <row r="3" spans="2:3" ht="13.5" thickBot="1">
      <c r="B3" s="108" t="s">
        <v>53</v>
      </c>
      <c r="C3" s="115">
        <v>1500</v>
      </c>
    </row>
    <row r="4" ht="13.5" thickBot="1"/>
    <row r="5" spans="2:4" ht="13.5" thickBot="1">
      <c r="B5" s="127" t="s">
        <v>48</v>
      </c>
      <c r="C5" s="128" t="s">
        <v>54</v>
      </c>
      <c r="D5" s="129" t="s">
        <v>56</v>
      </c>
    </row>
    <row r="6" spans="2:4" ht="12.75">
      <c r="B6" s="130" t="s">
        <v>51</v>
      </c>
      <c r="C6" s="139">
        <v>52800</v>
      </c>
      <c r="D6" s="136">
        <f>$C$3+C6*$C$2</f>
        <v>3084</v>
      </c>
    </row>
    <row r="7" spans="2:4" ht="12.75">
      <c r="B7" s="111" t="s">
        <v>52</v>
      </c>
      <c r="C7" s="112">
        <v>46900</v>
      </c>
      <c r="D7" s="137">
        <f>$C$3+C7*$C$2</f>
        <v>2907</v>
      </c>
    </row>
    <row r="8" spans="2:4" ht="13.5" thickBot="1">
      <c r="B8" s="120" t="s">
        <v>49</v>
      </c>
      <c r="C8" s="140">
        <v>38200</v>
      </c>
      <c r="D8" s="138">
        <f>$C$3+C8*$C$2</f>
        <v>2646</v>
      </c>
    </row>
    <row r="9" spans="3:4" ht="21" customHeight="1" thickBot="1">
      <c r="C9" s="117" t="s">
        <v>58</v>
      </c>
      <c r="D9" s="135">
        <f>SUM(D6:D8)</f>
        <v>8637</v>
      </c>
    </row>
    <row r="10" ht="13.5" thickBot="1"/>
    <row r="11" spans="2:4" ht="12.75">
      <c r="B11" s="51" t="s">
        <v>26</v>
      </c>
      <c r="C11" s="74"/>
      <c r="D11" s="75"/>
    </row>
    <row r="12" spans="2:4" ht="13.5" thickBot="1">
      <c r="B12" s="86"/>
      <c r="C12" s="87"/>
      <c r="D12" s="88"/>
    </row>
    <row r="13" spans="2:3" ht="13.5" thickBot="1">
      <c r="B13" s="131" t="s">
        <v>14</v>
      </c>
      <c r="C13" s="132" t="s">
        <v>27</v>
      </c>
    </row>
    <row r="14" spans="2:3" ht="12.75">
      <c r="B14" s="94" t="s">
        <v>28</v>
      </c>
      <c r="C14" s="89" t="s">
        <v>55</v>
      </c>
    </row>
    <row r="15" spans="2:3" ht="12.75">
      <c r="B15" s="95" t="s">
        <v>30</v>
      </c>
      <c r="C15" s="90" t="s">
        <v>53</v>
      </c>
    </row>
    <row r="16" spans="2:3" ht="12.75">
      <c r="B16" s="95" t="s">
        <v>60</v>
      </c>
      <c r="C16" s="91" t="s">
        <v>51</v>
      </c>
    </row>
    <row r="17" spans="2:3" ht="12.75">
      <c r="B17" s="95" t="s">
        <v>61</v>
      </c>
      <c r="C17" s="91" t="s">
        <v>52</v>
      </c>
    </row>
    <row r="18" spans="2:3" ht="12.75">
      <c r="B18" s="95" t="s">
        <v>62</v>
      </c>
      <c r="C18" s="90" t="s">
        <v>49</v>
      </c>
    </row>
    <row r="19" spans="2:3" ht="13.5" thickBot="1">
      <c r="B19" s="97" t="s">
        <v>63</v>
      </c>
      <c r="C19" s="93" t="s">
        <v>64</v>
      </c>
    </row>
    <row r="20" spans="2:3" ht="13.5" thickBot="1">
      <c r="B20" s="126"/>
      <c r="C20" s="125"/>
    </row>
    <row r="21" spans="2:4" ht="12.75">
      <c r="B21" s="51" t="s">
        <v>65</v>
      </c>
      <c r="C21" s="74"/>
      <c r="D21" s="75"/>
    </row>
    <row r="22" spans="2:4" ht="12.75">
      <c r="B22" s="76"/>
      <c r="C22" s="77"/>
      <c r="D22" s="78"/>
    </row>
    <row r="23" spans="2:4" ht="12.75">
      <c r="B23" s="76"/>
      <c r="C23" s="77"/>
      <c r="D23" s="78"/>
    </row>
    <row r="24" spans="2:4" ht="12.75">
      <c r="B24" s="76"/>
      <c r="C24" s="77"/>
      <c r="D24" s="78"/>
    </row>
    <row r="25" spans="2:4" ht="12.75">
      <c r="B25" s="79" t="s">
        <v>13</v>
      </c>
      <c r="C25" s="80" t="s">
        <v>14</v>
      </c>
      <c r="D25" s="81" t="s">
        <v>15</v>
      </c>
    </row>
    <row r="26" spans="2:4" ht="24" customHeight="1">
      <c r="B26" s="133" t="s">
        <v>67</v>
      </c>
      <c r="C26" s="134" t="s">
        <v>66</v>
      </c>
      <c r="D26" s="141">
        <v>0.05</v>
      </c>
    </row>
    <row r="27" spans="2:4" ht="24.75" customHeight="1">
      <c r="B27" s="133" t="s">
        <v>68</v>
      </c>
      <c r="C27" s="134" t="s">
        <v>69</v>
      </c>
      <c r="D27" s="142">
        <v>1800</v>
      </c>
    </row>
  </sheetData>
  <mergeCells count="2">
    <mergeCell ref="B11:D12"/>
    <mergeCell ref="B21:D2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2004-06-01T21:40:56Z</dcterms:created>
  <dcterms:modified xsi:type="dcterms:W3CDTF">2004-06-02T17:19:18Z</dcterms:modified>
  <cp:category/>
  <cp:version/>
  <cp:contentType/>
  <cp:contentStatus/>
</cp:coreProperties>
</file>